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<sst xmlns="http://schemas.openxmlformats.org/spreadsheetml/2006/main" count="15" uniqueCount="14">
  <si>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여유자금을 CMA통장에 중복 사용</t>
  </si>
  <si>
    <t>여유 자금으로 
대출금을 조기상환</t>
  </si>
  <si>
    <t>대출금액</t>
  </si>
  <si>
    <t>CMA
여유자금</t>
  </si>
  <si>
    <t>이자
기준금액</t>
  </si>
  <si>
    <t>대출이자</t>
  </si>
  <si>
    <t>CMA
이자소득</t>
  </si>
  <si>
    <t>실제이자</t>
  </si>
  <si>
    <t>실질
이자율(%)</t>
  </si>
  <si>
    <t>실대출금</t>
  </si>
  <si>
    <t>이자차이</t>
  </si>
  <si>
    <t>이자소득세
(%)</t>
  </si>
  <si>
    <t>CMA금리
(%)</t>
  </si>
  <si>
    <t>대출금리
(%)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</si>
</sst>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_-;\-* #,##0_-;_-* &quot;-&quot;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182" fontId="0" fillId="0" borderId="0" xfId="17" applyNumberFormat="1" applyAlignment="1">
      <alignment vertical="center"/>
    </xf>
    <xf numFmtId="18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82" fontId="4" fillId="0" borderId="1" xfId="17" applyNumberFormat="1" applyFont="1" applyBorder="1" applyAlignment="1">
      <alignment horizontal="right" vertical="center"/>
    </xf>
    <xf numFmtId="182" fontId="4" fillId="2" borderId="1" xfId="17" applyNumberFormat="1" applyFont="1" applyFill="1" applyBorder="1" applyAlignment="1">
      <alignment horizontal="right" vertical="center"/>
    </xf>
    <xf numFmtId="183" fontId="4" fillId="5" borderId="1" xfId="17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184" fontId="4" fillId="3" borderId="1" xfId="0" applyNumberFormat="1" applyFont="1" applyFill="1" applyBorder="1" applyAlignment="1">
      <alignment horizontal="right" vertical="center"/>
    </xf>
    <xf numFmtId="184" fontId="4" fillId="4" borderId="1" xfId="0" applyNumberFormat="1" applyFont="1" applyFill="1" applyBorder="1" applyAlignment="1">
      <alignment horizontal="right" vertical="center"/>
    </xf>
    <xf numFmtId="183" fontId="4" fillId="0" borderId="1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F11" sqref="F11"/>
    </sheetView>
  </sheetViews>
  <sheetFormatPr defaultColWidth="8.88671875" defaultRowHeight="13.5"/>
  <cols>
    <col min="1" max="1" width="6.5546875" style="0" customWidth="1"/>
    <col min="2" max="2" width="7.21484375" style="0" customWidth="1"/>
    <col min="3" max="3" width="6.5546875" style="0" customWidth="1"/>
    <col min="4" max="4" width="7.10546875" style="0" customWidth="1"/>
    <col min="5" max="5" width="7.88671875" style="0" customWidth="1"/>
    <col min="6" max="6" width="6.5546875" style="0" customWidth="1"/>
    <col min="7" max="7" width="6.21484375" style="0" customWidth="1"/>
    <col min="8" max="8" width="6.77734375" style="0" customWidth="1"/>
    <col min="9" max="9" width="6.10546875" style="0" customWidth="1"/>
    <col min="10" max="10" width="5.6640625" style="0" customWidth="1"/>
    <col min="11" max="11" width="6.5546875" style="0" customWidth="1"/>
    <col min="12" max="12" width="6.10546875" style="0" customWidth="1"/>
    <col min="13" max="13" width="6.5546875" style="0" customWidth="1"/>
  </cols>
  <sheetData>
    <row r="1" spans="1:13" ht="29.25" customHeight="1">
      <c r="A1" s="3"/>
      <c r="B1" s="3"/>
      <c r="C1" s="3"/>
      <c r="D1" s="3"/>
      <c r="E1" s="3"/>
      <c r="F1" s="4" t="s">
        <v>0</v>
      </c>
      <c r="G1" s="4"/>
      <c r="H1" s="4"/>
      <c r="I1" s="4"/>
      <c r="J1" s="4"/>
      <c r="K1" s="5" t="s">
        <v>1</v>
      </c>
      <c r="L1" s="4"/>
      <c r="M1" s="3"/>
    </row>
    <row r="2" spans="1:13" ht="36">
      <c r="A2" s="3" t="s">
        <v>2</v>
      </c>
      <c r="B2" s="6" t="s">
        <v>3</v>
      </c>
      <c r="C2" s="6" t="s">
        <v>13</v>
      </c>
      <c r="D2" s="6" t="s">
        <v>12</v>
      </c>
      <c r="E2" s="6" t="s">
        <v>11</v>
      </c>
      <c r="F2" s="6" t="s">
        <v>4</v>
      </c>
      <c r="G2" s="3" t="s">
        <v>5</v>
      </c>
      <c r="H2" s="6" t="s">
        <v>6</v>
      </c>
      <c r="I2" s="7" t="s">
        <v>7</v>
      </c>
      <c r="J2" s="6" t="s">
        <v>8</v>
      </c>
      <c r="K2" s="3" t="s">
        <v>9</v>
      </c>
      <c r="L2" s="8" t="s">
        <v>7</v>
      </c>
      <c r="M2" s="9" t="s">
        <v>10</v>
      </c>
    </row>
    <row r="3" spans="1:13" ht="13.5">
      <c r="A3" s="10">
        <v>5000</v>
      </c>
      <c r="B3" s="10">
        <v>0</v>
      </c>
      <c r="C3" s="10">
        <v>7.61</v>
      </c>
      <c r="D3" s="10">
        <v>5.1</v>
      </c>
      <c r="E3" s="10">
        <v>15.4</v>
      </c>
      <c r="F3" s="10">
        <f>A3-B3/2</f>
        <v>5000</v>
      </c>
      <c r="G3" s="11">
        <f>(A3-B3/2)*C3/100</f>
        <v>380.5</v>
      </c>
      <c r="H3" s="11">
        <f>B3*D3/100*(100-E3)/100</f>
        <v>0</v>
      </c>
      <c r="I3" s="12">
        <f>G3-H3</f>
        <v>380.5</v>
      </c>
      <c r="J3" s="13">
        <f>I3/(A3-B3)*100</f>
        <v>7.61</v>
      </c>
      <c r="K3" s="14">
        <f>A3-B3</f>
        <v>5000</v>
      </c>
      <c r="L3" s="15">
        <f>K3*C3/100</f>
        <v>380.5</v>
      </c>
      <c r="M3" s="16">
        <f>L3-I3</f>
        <v>0</v>
      </c>
    </row>
    <row r="4" spans="1:13" ht="13.5">
      <c r="A4" s="10">
        <v>5000</v>
      </c>
      <c r="B4" s="10">
        <v>1000</v>
      </c>
      <c r="C4" s="10">
        <f>$C$3</f>
        <v>7.61</v>
      </c>
      <c r="D4" s="10">
        <f>$D$3</f>
        <v>5.1</v>
      </c>
      <c r="E4" s="10">
        <v>15.4</v>
      </c>
      <c r="F4" s="10">
        <f>A4-B4/2</f>
        <v>4500</v>
      </c>
      <c r="G4" s="11">
        <f>(A4-B4/2)*C4/100</f>
        <v>342.45</v>
      </c>
      <c r="H4" s="11">
        <f>B4*D4/100*(100-E4)/100</f>
        <v>43.145999999999994</v>
      </c>
      <c r="I4" s="12">
        <f aca="true" t="shared" si="0" ref="I4:I12">G4-H4</f>
        <v>299.304</v>
      </c>
      <c r="J4" s="17">
        <f>I4/(A4-B4)*100</f>
        <v>7.482599999999999</v>
      </c>
      <c r="K4" s="10">
        <f>A4-B4</f>
        <v>4000</v>
      </c>
      <c r="L4" s="15">
        <f aca="true" t="shared" si="1" ref="L4:L12">K4*C4/100</f>
        <v>304.4</v>
      </c>
      <c r="M4" s="16">
        <f aca="true" t="shared" si="2" ref="M4:M12">L4-I4</f>
        <v>5.096000000000004</v>
      </c>
    </row>
    <row r="5" spans="1:13" ht="13.5">
      <c r="A5" s="10">
        <v>5000</v>
      </c>
      <c r="B5" s="10">
        <v>2000</v>
      </c>
      <c r="C5" s="10">
        <f>$C$3</f>
        <v>7.61</v>
      </c>
      <c r="D5" s="10">
        <f>$D$3</f>
        <v>5.1</v>
      </c>
      <c r="E5" s="10">
        <v>15.4</v>
      </c>
      <c r="F5" s="10">
        <f>A5-B5/2</f>
        <v>4000</v>
      </c>
      <c r="G5" s="11">
        <f>(A5-B5/2)*C5/100</f>
        <v>304.4</v>
      </c>
      <c r="H5" s="11">
        <f>B5*D5/100*(100-E5)/100</f>
        <v>86.29199999999999</v>
      </c>
      <c r="I5" s="12">
        <f t="shared" si="0"/>
        <v>218.108</v>
      </c>
      <c r="J5" s="17">
        <f>I5/(A5-B5)*100</f>
        <v>7.270266666666666</v>
      </c>
      <c r="K5" s="10">
        <f>A5-B5</f>
        <v>3000</v>
      </c>
      <c r="L5" s="15">
        <f t="shared" si="1"/>
        <v>228.3</v>
      </c>
      <c r="M5" s="16">
        <f t="shared" si="2"/>
        <v>10.192000000000007</v>
      </c>
    </row>
    <row r="6" spans="1:13" ht="13.5">
      <c r="A6" s="10">
        <v>5000</v>
      </c>
      <c r="B6" s="10">
        <v>3000</v>
      </c>
      <c r="C6" s="10">
        <f>$C$3</f>
        <v>7.61</v>
      </c>
      <c r="D6" s="10">
        <f>$D$3</f>
        <v>5.1</v>
      </c>
      <c r="E6" s="10">
        <v>15.4</v>
      </c>
      <c r="F6" s="10">
        <f>A6-B6/2</f>
        <v>3500</v>
      </c>
      <c r="G6" s="11">
        <f>(A6-B6/2)*C6/100</f>
        <v>266.35</v>
      </c>
      <c r="H6" s="11">
        <f>B6*D6/100*(100-E6)/100</f>
        <v>129.438</v>
      </c>
      <c r="I6" s="12">
        <f t="shared" si="0"/>
        <v>136.91200000000003</v>
      </c>
      <c r="J6" s="17">
        <f>I6/(A6-B6)*100</f>
        <v>6.845600000000002</v>
      </c>
      <c r="K6" s="10">
        <f>A6-B6</f>
        <v>2000</v>
      </c>
      <c r="L6" s="15">
        <f t="shared" si="1"/>
        <v>152.2</v>
      </c>
      <c r="M6" s="16">
        <f t="shared" si="2"/>
        <v>15.287999999999954</v>
      </c>
    </row>
    <row r="7" spans="1:13" ht="13.5">
      <c r="A7" s="10">
        <v>5000</v>
      </c>
      <c r="B7" s="10">
        <v>4000</v>
      </c>
      <c r="C7" s="10">
        <f>$C$3</f>
        <v>7.61</v>
      </c>
      <c r="D7" s="10">
        <f>$D$3</f>
        <v>5.1</v>
      </c>
      <c r="E7" s="10">
        <v>15.4</v>
      </c>
      <c r="F7" s="10">
        <f>A7-B7/2</f>
        <v>3000</v>
      </c>
      <c r="G7" s="11">
        <f>(A7-B7/2)*C7/100</f>
        <v>228.3</v>
      </c>
      <c r="H7" s="11">
        <f>B7*D7/100*(100-E7)/100</f>
        <v>172.58399999999997</v>
      </c>
      <c r="I7" s="12">
        <f t="shared" si="0"/>
        <v>55.71600000000004</v>
      </c>
      <c r="J7" s="17">
        <f>I7/(A7-B7)*100</f>
        <v>5.571600000000004</v>
      </c>
      <c r="K7" s="10">
        <f>A7-B7</f>
        <v>1000</v>
      </c>
      <c r="L7" s="15">
        <f t="shared" si="1"/>
        <v>76.1</v>
      </c>
      <c r="M7" s="16">
        <f t="shared" si="2"/>
        <v>20.383999999999958</v>
      </c>
    </row>
    <row r="8" spans="1:13" ht="13.5">
      <c r="A8" s="10">
        <v>10000</v>
      </c>
      <c r="B8" s="10">
        <v>1000</v>
      </c>
      <c r="C8" s="10">
        <f>$C$3</f>
        <v>7.61</v>
      </c>
      <c r="D8" s="10">
        <f>$D$3</f>
        <v>5.1</v>
      </c>
      <c r="E8" s="10">
        <v>15.4</v>
      </c>
      <c r="F8" s="10">
        <f>A8-B8/2</f>
        <v>9500</v>
      </c>
      <c r="G8" s="11">
        <f>(A8-B8/2)*C8/100</f>
        <v>722.95</v>
      </c>
      <c r="H8" s="11">
        <f>B8*D8/100*(100-E8)/100</f>
        <v>43.145999999999994</v>
      </c>
      <c r="I8" s="12">
        <f t="shared" si="0"/>
        <v>679.8040000000001</v>
      </c>
      <c r="J8" s="17">
        <f>I8/(A8-B8)*100</f>
        <v>7.553377777777778</v>
      </c>
      <c r="K8" s="10">
        <f>A8-B8</f>
        <v>9000</v>
      </c>
      <c r="L8" s="15">
        <f t="shared" si="1"/>
        <v>684.9</v>
      </c>
      <c r="M8" s="16">
        <f t="shared" si="2"/>
        <v>5.09599999999989</v>
      </c>
    </row>
    <row r="9" spans="1:13" ht="13.5">
      <c r="A9" s="10">
        <v>10000</v>
      </c>
      <c r="B9" s="10">
        <v>2000</v>
      </c>
      <c r="C9" s="10">
        <f>$C$3</f>
        <v>7.61</v>
      </c>
      <c r="D9" s="10">
        <f>$D$3</f>
        <v>5.1</v>
      </c>
      <c r="E9" s="10">
        <v>15.4</v>
      </c>
      <c r="F9" s="10">
        <f>A9-B9/2</f>
        <v>9000</v>
      </c>
      <c r="G9" s="11">
        <f>(A9-B9/2)*C9/100</f>
        <v>684.9</v>
      </c>
      <c r="H9" s="11">
        <f>B9*D9/100*(100-E9)/100</f>
        <v>86.29199999999999</v>
      </c>
      <c r="I9" s="12">
        <f t="shared" si="0"/>
        <v>598.608</v>
      </c>
      <c r="J9" s="17">
        <f>I9/(A9-B9)*100</f>
        <v>7.482599999999999</v>
      </c>
      <c r="K9" s="10">
        <f>A9-B9</f>
        <v>8000</v>
      </c>
      <c r="L9" s="15">
        <f t="shared" si="1"/>
        <v>608.8</v>
      </c>
      <c r="M9" s="16">
        <f t="shared" si="2"/>
        <v>10.192000000000007</v>
      </c>
    </row>
    <row r="10" spans="1:13" ht="13.5">
      <c r="A10" s="10">
        <v>10000</v>
      </c>
      <c r="B10" s="10">
        <v>3000</v>
      </c>
      <c r="C10" s="10">
        <f>$C$3</f>
        <v>7.61</v>
      </c>
      <c r="D10" s="10">
        <f>$D$3</f>
        <v>5.1</v>
      </c>
      <c r="E10" s="10">
        <v>15.4</v>
      </c>
      <c r="F10" s="10">
        <f>A10-B10/2</f>
        <v>8500</v>
      </c>
      <c r="G10" s="11">
        <f>(A10-B10/2)*C10/100</f>
        <v>646.85</v>
      </c>
      <c r="H10" s="11">
        <f>B10*D10/100*(100-E10)/100</f>
        <v>129.438</v>
      </c>
      <c r="I10" s="12">
        <f t="shared" si="0"/>
        <v>517.412</v>
      </c>
      <c r="J10" s="17">
        <f>I10/(A10-B10)*100</f>
        <v>7.391600000000001</v>
      </c>
      <c r="K10" s="10">
        <f>A10-B10</f>
        <v>7000</v>
      </c>
      <c r="L10" s="15">
        <f t="shared" si="1"/>
        <v>532.7</v>
      </c>
      <c r="M10" s="16">
        <f t="shared" si="2"/>
        <v>15.288000000000011</v>
      </c>
    </row>
    <row r="11" spans="1:13" ht="13.5">
      <c r="A11" s="10">
        <v>10000</v>
      </c>
      <c r="B11" s="10">
        <v>4000</v>
      </c>
      <c r="C11" s="10">
        <f>$C$3</f>
        <v>7.61</v>
      </c>
      <c r="D11" s="10">
        <f>$D$3</f>
        <v>5.1</v>
      </c>
      <c r="E11" s="10">
        <v>15.4</v>
      </c>
      <c r="F11" s="10">
        <f>A11-B11/2</f>
        <v>8000</v>
      </c>
      <c r="G11" s="11">
        <f>(A11-B11/2)*C11/100</f>
        <v>608.8</v>
      </c>
      <c r="H11" s="11">
        <f>B11*D11/100*(100-E11)/100</f>
        <v>172.58399999999997</v>
      </c>
      <c r="I11" s="12">
        <f t="shared" si="0"/>
        <v>436.216</v>
      </c>
      <c r="J11" s="17">
        <f>I11/(A11-B11)*100</f>
        <v>7.270266666666666</v>
      </c>
      <c r="K11" s="10">
        <f>A11-B11</f>
        <v>6000</v>
      </c>
      <c r="L11" s="15">
        <f t="shared" si="1"/>
        <v>456.6</v>
      </c>
      <c r="M11" s="16">
        <f t="shared" si="2"/>
        <v>20.384000000000015</v>
      </c>
    </row>
    <row r="12" spans="1:13" ht="13.5">
      <c r="A12" s="10">
        <v>10000</v>
      </c>
      <c r="B12" s="10">
        <v>5000</v>
      </c>
      <c r="C12" s="10">
        <f>$C$3</f>
        <v>7.61</v>
      </c>
      <c r="D12" s="10">
        <f>$D$3</f>
        <v>5.1</v>
      </c>
      <c r="E12" s="10">
        <v>15.4</v>
      </c>
      <c r="F12" s="10">
        <f>A12-B12/2</f>
        <v>7500</v>
      </c>
      <c r="G12" s="11">
        <f>(A12-B12/2)*C12/100</f>
        <v>570.75</v>
      </c>
      <c r="H12" s="11">
        <f>B12*D12/100*(100-E12)/100</f>
        <v>215.73</v>
      </c>
      <c r="I12" s="12">
        <f t="shared" si="0"/>
        <v>355.02</v>
      </c>
      <c r="J12" s="13">
        <f>I12/(A12-B12)*100</f>
        <v>7.1004</v>
      </c>
      <c r="K12" s="14">
        <f>A12-B12</f>
        <v>5000</v>
      </c>
      <c r="L12" s="15">
        <f t="shared" si="1"/>
        <v>380.5</v>
      </c>
      <c r="M12" s="16">
        <f t="shared" si="2"/>
        <v>25.480000000000018</v>
      </c>
    </row>
    <row r="13" spans="7:13" ht="13.5">
      <c r="G13" s="1"/>
      <c r="H13" s="1"/>
      <c r="I13" s="1"/>
      <c r="J13" s="1"/>
      <c r="L13" s="2"/>
      <c r="M13" s="2"/>
    </row>
    <row r="14" spans="7:13" ht="13.5">
      <c r="G14" s="1"/>
      <c r="H14" s="1"/>
      <c r="I14" s="1"/>
      <c r="J14" s="1"/>
      <c r="L14" s="2"/>
      <c r="M14" s="2"/>
    </row>
    <row r="15" spans="7:13" ht="13.5">
      <c r="G15" s="1"/>
      <c r="H15" s="1"/>
      <c r="I15" s="1"/>
      <c r="J15" s="1"/>
      <c r="L15" s="2"/>
      <c r="M15" s="2"/>
    </row>
    <row r="16" spans="7:13" ht="13.5">
      <c r="G16" s="1"/>
      <c r="H16" s="1"/>
      <c r="I16" s="1"/>
      <c r="J16" s="1"/>
      <c r="L16" s="2"/>
      <c r="M16" s="2"/>
    </row>
  </sheetData>
  <mergeCells count="2">
    <mergeCell ref="K1:L1"/>
    <mergeCell ref="F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chaehyun</dc:creator>
  <cp:keywords/>
  <dc:description/>
  <cp:lastModifiedBy>chaehyun</cp:lastModifiedBy>
  <dcterms:created xsi:type="dcterms:W3CDTF">2008-08-06T13:29:03Z</dcterms:created>
  <dcterms:modified xsi:type="dcterms:W3CDTF">2008-08-06T15:23:53Z</dcterms:modified>
  <cp:category/>
  <cp:version/>
  <cp:contentType/>
  <cp:contentStatus/>
</cp:coreProperties>
</file>